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440" windowHeight="12240"/>
  </bookViews>
  <sheets>
    <sheet name="Сметный расчет" sheetId="2" r:id="rId1"/>
  </sheets>
  <calcPr calcId="145621" calcMode="manual"/>
</workbook>
</file>

<file path=xl/calcChain.xml><?xml version="1.0" encoding="utf-8"?>
<calcChain xmlns="http://schemas.openxmlformats.org/spreadsheetml/2006/main">
  <c r="N8" i="2" l="1"/>
  <c r="E7" i="2"/>
  <c r="M7" i="2" l="1"/>
  <c r="O7" i="2" s="1"/>
  <c r="C2" i="2"/>
  <c r="P7" i="2" l="1"/>
  <c r="P8" i="2" s="1"/>
  <c r="O8" i="2"/>
  <c r="L7" i="2"/>
</calcChain>
</file>

<file path=xl/sharedStrings.xml><?xml version="1.0" encoding="utf-8"?>
<sst xmlns="http://schemas.openxmlformats.org/spreadsheetml/2006/main" count="25" uniqueCount="25">
  <si>
    <t>код ИП</t>
  </si>
  <si>
    <t>Год реализации</t>
  </si>
  <si>
    <t>Стоимость в ценах базового,  года тыс. руб.с НДС</t>
  </si>
  <si>
    <t>Всего, в тыс.руб. без НДС</t>
  </si>
  <si>
    <t>Стоимость  за 1 ед. оборудования в прогнозных ценах, тыс. руб. без НДС</t>
  </si>
  <si>
    <t>Всего, в тыс.руб. с НДС</t>
  </si>
  <si>
    <t>Нименование ИП</t>
  </si>
  <si>
    <t>Количество</t>
  </si>
  <si>
    <t>Стоимость в ценах базового,  года тыс. руб.без НДС</t>
  </si>
  <si>
    <t>Итого</t>
  </si>
  <si>
    <t>Источник ценовой информации</t>
  </si>
  <si>
    <t>Дата составления/подписания</t>
  </si>
  <si>
    <t>Дефлятор 2020/2021</t>
  </si>
  <si>
    <t>Дефлятор 2019/2020</t>
  </si>
  <si>
    <t>Дефлятор 2021/2022</t>
  </si>
  <si>
    <t>Дефлятор 2022/2023</t>
  </si>
  <si>
    <t>Дефлятор 2023/2024</t>
  </si>
  <si>
    <t>Дефлятор 2024/2025</t>
  </si>
  <si>
    <t>В ценах 2023 г.</t>
  </si>
  <si>
    <t>Козлова К.А.</t>
  </si>
  <si>
    <t>N_008-26-5-04.30-0010</t>
  </si>
  <si>
    <t>Приобретение смонтированных ВОЛС, размещенных на воздушных линиях электропередачи и объектах электроэнергетики ПАО «Россети Северо-Запад» на ВЛ 110кВ «Тотьма 2 - Бабушкино», ВЛ 110кВ «Воробьево - Шуйское», ВЛ 35кВ «Нюксеница - Городишна», общей протяженностью 97,033 км (№ВЭ2.6-22/0210 от 30.11.2022)</t>
  </si>
  <si>
    <t>Договор №ВЭ2.6-22/0210 от 30.11.2022</t>
  </si>
  <si>
    <t>Расчет выполнен в соответсвии с действующим договорм №ВЭ2.6-22/0210 от 30.11.2022</t>
  </si>
  <si>
    <t>Инженер отдела инвестиций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</si>
</sst>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  <numFmt numFmtId="167" formatCode="0.000"/>
    <numFmt numFmtId="168" formatCode="0.0000000"/>
  </numFmts>
  <fonts count="15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b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0">
    <xf numFmtId="0" fontId="0" fillId="0" borderId="0"/>
    <xf numFmtId="0" fontId="3" fillId="0" borderId="0"/>
    <xf numFmtId="166" fontId="7" fillId="0" borderId="0" applyFon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10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3">
    <xf numFmtId="0" fontId="0" fillId="0" borderId="0" xfId="0"/>
    <xf numFmtId="164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0" fillId="0" borderId="0" xfId="0" applyFont="1"/>
    <xf numFmtId="0" fontId="11" fillId="0" borderId="1" xfId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/>
    </xf>
    <xf numFmtId="14" fontId="0" fillId="0" borderId="0" xfId="0" applyNumberFormat="1" applyFont="1" applyAlignment="1">
      <alignment horizontal="left"/>
    </xf>
    <xf numFmtId="0" fontId="12" fillId="0" borderId="0" xfId="0" applyFont="1"/>
    <xf numFmtId="14" fontId="0" fillId="0" borderId="0" xfId="0" applyNumberFormat="1" applyFont="1"/>
    <xf numFmtId="0" fontId="4" fillId="0" borderId="2" xfId="0" applyFont="1" applyBorder="1" applyAlignment="1">
      <alignment wrapText="1"/>
    </xf>
    <xf numFmtId="0" fontId="0" fillId="0" borderId="0" xfId="0"/>
    <xf numFmtId="167" fontId="6" fillId="0" borderId="1" xfId="1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14" fontId="0" fillId="0" borderId="0" xfId="0" applyNumberFormat="1" applyFont="1" applyAlignment="1">
      <alignment horizontal="right"/>
    </xf>
    <xf numFmtId="168" fontId="0" fillId="0" borderId="0" xfId="0" applyNumberFormat="1"/>
    <xf numFmtId="0" fontId="14" fillId="0" borderId="0" xfId="0" applyFont="1" applyAlignment="1">
      <alignment horizontal="right"/>
    </xf>
    <xf numFmtId="0" fontId="13" fillId="0" borderId="2" xfId="0" applyFont="1" applyBorder="1" applyAlignment="1"/>
    <xf numFmtId="0" fontId="6" fillId="0" borderId="3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vertical="center" wrapText="1"/>
    </xf>
  </cellXfs>
  <cellStyles count="20">
    <cellStyle name="Гиперссылка 2" xfId="4"/>
    <cellStyle name="Обычный" xfId="0" builtinId="0"/>
    <cellStyle name="Обычный 13" xfId="5"/>
    <cellStyle name="Обычный 2" xfId="6"/>
    <cellStyle name="Обычный 3" xfId="7"/>
    <cellStyle name="Обычный 3 2" xfId="8"/>
    <cellStyle name="Обычный 4" xfId="1"/>
    <cellStyle name="Обычный 4 2" xfId="3"/>
    <cellStyle name="Обычный 4 2 2" xfId="19"/>
    <cellStyle name="Обычный 4 2 3" xfId="17"/>
    <cellStyle name="Обычный 4 3" xfId="18"/>
    <cellStyle name="Обычный 4 4" xfId="16"/>
    <cellStyle name="Обычный 6" xfId="9"/>
    <cellStyle name="Стиль 1" xfId="10"/>
    <cellStyle name="Финансовый 2" xfId="11"/>
    <cellStyle name="Финансовый 2 2" xfId="12"/>
    <cellStyle name="Финансовый 3" xfId="13"/>
    <cellStyle name="Финансовый 3 2" xfId="14"/>
    <cellStyle name="Финансовый 3 2 2" xfId="2"/>
    <cellStyle name="Финансов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0"/>
  <sheetViews>
    <sheetView tabSelected="1" workbookViewId="0">
      <selection activeCell="D11" sqref="D11"/>
    </sheetView>
  </sheetViews>
  <sheetFormatPr defaultRowHeight="12.75" x14ac:dyDescent="0.2"/>
  <cols>
    <col min="1" max="1" width="10.7109375" customWidth="1"/>
    <col min="2" max="2" width="21.85546875" customWidth="1"/>
    <col min="3" max="3" width="63.5703125" customWidth="1"/>
    <col min="4" max="4" width="20" customWidth="1"/>
    <col min="5" max="5" width="13.140625" customWidth="1"/>
    <col min="6" max="6" width="12" customWidth="1"/>
    <col min="7" max="12" width="12" style="14" customWidth="1"/>
    <col min="13" max="13" width="15.42578125" customWidth="1"/>
    <col min="14" max="14" width="12.5703125" customWidth="1"/>
    <col min="15" max="15" width="15.28515625" customWidth="1"/>
    <col min="16" max="16" width="13.7109375" customWidth="1"/>
  </cols>
  <sheetData>
    <row r="2" spans="1:17" x14ac:dyDescent="0.2">
      <c r="C2" s="11" t="str">
        <f>CONCATENATE("Сметный расчет по ИП ",B7,"; ",C7)</f>
        <v>Сметный расчет по ИП N_008-26-5-04.30-0010; Приобретение смонтированных ВОЛС, размещенных на воздушных линиях электропередачи и объектах электроэнергетики ПАО «Россети Северо-Запад» на ВЛ 110кВ «Тотьма 2 - Бабушкино», ВЛ 110кВ «Воробьево - Шуйское», ВЛ 35кВ «Нюксеница - Городишна», общей протяженностью 97,033 км (№ВЭ2.6-22/0210 от 30.11.2022)</v>
      </c>
      <c r="D2" s="11"/>
    </row>
    <row r="4" spans="1:17" ht="39" customHeight="1" x14ac:dyDescent="0.2">
      <c r="A4" s="13"/>
      <c r="B4" s="13"/>
      <c r="C4" s="13"/>
      <c r="D4" s="13"/>
      <c r="E4" s="20" t="s">
        <v>23</v>
      </c>
      <c r="F4" s="20"/>
      <c r="G4" s="20"/>
      <c r="H4" s="20"/>
      <c r="I4" s="20"/>
      <c r="J4" s="20"/>
      <c r="K4" s="20"/>
      <c r="L4" s="20"/>
      <c r="M4" s="20"/>
      <c r="N4" s="13"/>
      <c r="O4" s="13"/>
      <c r="P4" s="19" t="s">
        <v>18</v>
      </c>
      <c r="Q4" s="14"/>
    </row>
    <row r="5" spans="1:17" ht="60" x14ac:dyDescent="0.2">
      <c r="A5" s="4" t="s">
        <v>1</v>
      </c>
      <c r="B5" s="4" t="s">
        <v>0</v>
      </c>
      <c r="C5" s="4" t="s">
        <v>6</v>
      </c>
      <c r="D5" s="4" t="s">
        <v>10</v>
      </c>
      <c r="E5" s="4" t="s">
        <v>2</v>
      </c>
      <c r="F5" s="4" t="s">
        <v>8</v>
      </c>
      <c r="G5" s="4" t="s">
        <v>13</v>
      </c>
      <c r="H5" s="4" t="s">
        <v>12</v>
      </c>
      <c r="I5" s="4" t="s">
        <v>14</v>
      </c>
      <c r="J5" s="4" t="s">
        <v>15</v>
      </c>
      <c r="K5" s="4" t="s">
        <v>16</v>
      </c>
      <c r="L5" s="4" t="s">
        <v>17</v>
      </c>
      <c r="M5" s="4" t="s">
        <v>4</v>
      </c>
      <c r="N5" s="4" t="s">
        <v>7</v>
      </c>
      <c r="O5" s="4" t="s">
        <v>3</v>
      </c>
      <c r="P5" s="6" t="s">
        <v>5</v>
      </c>
      <c r="Q5" s="14"/>
    </row>
    <row r="6" spans="1:17" x14ac:dyDescent="0.2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  <c r="O6" s="4">
        <v>15</v>
      </c>
      <c r="P6" s="4">
        <v>16</v>
      </c>
    </row>
    <row r="7" spans="1:17" ht="60" customHeight="1" x14ac:dyDescent="0.2">
      <c r="A7" s="21">
        <v>2023</v>
      </c>
      <c r="B7" s="21" t="s">
        <v>20</v>
      </c>
      <c r="C7" s="21" t="s">
        <v>21</v>
      </c>
      <c r="D7" s="22" t="s">
        <v>22</v>
      </c>
      <c r="E7" s="8">
        <f>F7*1.2</f>
        <v>23740.799999999999</v>
      </c>
      <c r="F7" s="8">
        <v>19784</v>
      </c>
      <c r="G7" s="15">
        <v>1.056</v>
      </c>
      <c r="H7" s="15">
        <v>1.054</v>
      </c>
      <c r="I7" s="15">
        <v>1.0509999999999999</v>
      </c>
      <c r="J7" s="15">
        <v>1.0489999999999999</v>
      </c>
      <c r="K7" s="15">
        <v>1.0469999999999999</v>
      </c>
      <c r="L7" s="15">
        <f>K7</f>
        <v>1.0469999999999999</v>
      </c>
      <c r="M7" s="8">
        <f>F7</f>
        <v>19784</v>
      </c>
      <c r="N7" s="2">
        <v>1</v>
      </c>
      <c r="O7" s="8">
        <f>M7*N7</f>
        <v>19784</v>
      </c>
      <c r="P7" s="8">
        <f>O7*1.2</f>
        <v>23740.799999999999</v>
      </c>
    </row>
    <row r="8" spans="1:17" ht="19.5" customHeight="1" x14ac:dyDescent="0.2">
      <c r="A8" s="3" t="s">
        <v>9</v>
      </c>
      <c r="B8" s="1"/>
      <c r="C8" s="1"/>
      <c r="D8" s="2"/>
      <c r="E8" s="7"/>
      <c r="F8" s="7"/>
      <c r="G8" s="7"/>
      <c r="H8" s="7"/>
      <c r="I8" s="7"/>
      <c r="J8" s="7"/>
      <c r="K8" s="7"/>
      <c r="L8" s="7"/>
      <c r="M8" s="7"/>
      <c r="N8" s="9">
        <f>N7</f>
        <v>1</v>
      </c>
      <c r="O8" s="9">
        <f>ROUND(SUM(O7:O7),5)</f>
        <v>19784</v>
      </c>
      <c r="P8" s="9">
        <f>ROUND(SUM(P7:P7),5)</f>
        <v>23740.799999999999</v>
      </c>
    </row>
    <row r="10" spans="1:17" x14ac:dyDescent="0.2">
      <c r="D10" s="5"/>
      <c r="E10" s="5"/>
      <c r="F10" s="5"/>
      <c r="G10" s="5"/>
      <c r="H10" s="5"/>
      <c r="I10" s="5"/>
      <c r="J10" s="5"/>
      <c r="K10" s="5"/>
      <c r="L10" s="5"/>
    </row>
    <row r="11" spans="1:17" x14ac:dyDescent="0.2">
      <c r="D11" s="5" t="s">
        <v>24</v>
      </c>
      <c r="E11" s="5"/>
      <c r="F11" s="16" t="s">
        <v>19</v>
      </c>
      <c r="G11" s="5"/>
      <c r="H11" s="5"/>
      <c r="I11" s="5"/>
      <c r="J11" s="5"/>
      <c r="K11" s="5"/>
      <c r="L11" s="5"/>
    </row>
    <row r="12" spans="1:17" x14ac:dyDescent="0.2">
      <c r="D12" s="10"/>
      <c r="E12" s="5"/>
      <c r="F12" s="16"/>
      <c r="G12" s="5"/>
      <c r="H12" s="5"/>
      <c r="I12" s="5"/>
      <c r="J12" s="5"/>
      <c r="K12" s="5"/>
      <c r="L12" s="5"/>
      <c r="P12" s="18"/>
    </row>
    <row r="13" spans="1:17" x14ac:dyDescent="0.2">
      <c r="D13" s="5" t="s">
        <v>11</v>
      </c>
      <c r="E13" s="5"/>
      <c r="F13" s="17">
        <v>44950</v>
      </c>
      <c r="G13" s="12"/>
      <c r="H13" s="12"/>
      <c r="I13" s="12"/>
      <c r="J13" s="12"/>
      <c r="K13" s="12"/>
      <c r="L13" s="12"/>
    </row>
    <row r="14" spans="1:17" x14ac:dyDescent="0.2">
      <c r="D14" s="5"/>
      <c r="E14" s="5"/>
      <c r="F14" s="5"/>
      <c r="G14" s="5"/>
      <c r="H14" s="5"/>
      <c r="I14" s="5"/>
      <c r="J14" s="5"/>
      <c r="K14" s="5"/>
      <c r="L14" s="5"/>
    </row>
    <row r="15" spans="1:17" x14ac:dyDescent="0.2">
      <c r="D15" s="5"/>
      <c r="E15" s="5"/>
      <c r="F15" s="5"/>
      <c r="G15" s="5"/>
      <c r="H15" s="5"/>
      <c r="I15" s="5"/>
      <c r="J15" s="5"/>
      <c r="K15" s="5"/>
      <c r="L15" s="5"/>
    </row>
    <row r="16" spans="1:17" x14ac:dyDescent="0.2">
      <c r="D16" s="5"/>
      <c r="E16" s="5"/>
      <c r="F16" s="5"/>
      <c r="G16" s="5"/>
      <c r="H16" s="5"/>
      <c r="I16" s="5"/>
      <c r="J16" s="5"/>
      <c r="K16" s="5"/>
      <c r="L16" s="5"/>
    </row>
    <row r="17" spans="4:12" x14ac:dyDescent="0.2">
      <c r="D17" s="5"/>
      <c r="E17" s="5"/>
      <c r="F17" s="5"/>
      <c r="G17" s="5"/>
      <c r="H17" s="5"/>
      <c r="I17" s="5"/>
      <c r="J17" s="5"/>
      <c r="K17" s="5"/>
      <c r="L17" s="5"/>
    </row>
    <row r="18" spans="4:12" x14ac:dyDescent="0.2">
      <c r="D18" s="5"/>
      <c r="E18" s="5"/>
      <c r="F18" s="5"/>
      <c r="G18" s="5"/>
      <c r="H18" s="5"/>
      <c r="I18" s="5"/>
      <c r="J18" s="5"/>
      <c r="K18" s="5"/>
      <c r="L18" s="5"/>
    </row>
    <row r="19" spans="4:12" x14ac:dyDescent="0.2">
      <c r="D19" s="5"/>
      <c r="E19" s="5"/>
      <c r="F19" s="5"/>
      <c r="G19" s="5"/>
      <c r="H19" s="5"/>
      <c r="I19" s="5"/>
      <c r="J19" s="5"/>
      <c r="K19" s="5"/>
      <c r="L19" s="5"/>
    </row>
    <row r="20" spans="4:12" x14ac:dyDescent="0.2">
      <c r="D20" s="5"/>
      <c r="E20" s="5"/>
      <c r="F20" s="5"/>
      <c r="G20" s="5"/>
      <c r="H20" s="5"/>
      <c r="I20" s="5"/>
      <c r="J20" s="5"/>
      <c r="K20" s="5"/>
      <c r="L20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Сметный расчет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Евграшина Карина Александровна</cp:lastModifiedBy>
  <dcterms:created xsi:type="dcterms:W3CDTF">2016-09-22T13:10:44Z</dcterms:created>
  <dcterms:modified xsi:type="dcterms:W3CDTF">2023-02-01T11:05:28Z</dcterms:modified>
</cp:coreProperties>
</file>